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245" windowHeight="12585" activeTab="0"/>
  </bookViews>
  <sheets>
    <sheet name="Supplemental Request" sheetId="1" r:id="rId1"/>
  </sheets>
  <definedNames>
    <definedName name="_xlnm._FilterDatabase" localSheetId="0" hidden="1">'Supplemental Request'!$A$3:$K$49</definedName>
    <definedName name="_xlnm.Print_Titles" localSheetId="0">'Supplemental Request'!$3:$3</definedName>
  </definedNames>
  <calcPr fullCalcOnLoad="1"/>
</workbook>
</file>

<file path=xl/sharedStrings.xml><?xml version="1.0" encoding="utf-8"?>
<sst xmlns="http://schemas.openxmlformats.org/spreadsheetml/2006/main" count="267" uniqueCount="96">
  <si>
    <t>Agency</t>
  </si>
  <si>
    <t>Line Item</t>
  </si>
  <si>
    <t>FY18 Additional Need</t>
  </si>
  <si>
    <t>Fund #</t>
  </si>
  <si>
    <t>Fund Name</t>
  </si>
  <si>
    <t>Fund Category</t>
  </si>
  <si>
    <t>Description of Issue</t>
  </si>
  <si>
    <t>Operational Expenses</t>
  </si>
  <si>
    <t>General Revenue Fund</t>
  </si>
  <si>
    <t>Prior Year Liabilities</t>
  </si>
  <si>
    <t>Agriculture</t>
  </si>
  <si>
    <t>Central Management Services</t>
  </si>
  <si>
    <t>Ordinary and Contingent Expenses</t>
  </si>
  <si>
    <t>Dept. of Natural Resources</t>
  </si>
  <si>
    <t>Dept. of Corrections</t>
  </si>
  <si>
    <t>Prior Year Liabilities and Estimated Interest Expense</t>
  </si>
  <si>
    <t>Dept. of Employment Security</t>
  </si>
  <si>
    <t>Unemployment Compensation Benefits to Former State Employees</t>
  </si>
  <si>
    <t>Dept. of Human Services</t>
  </si>
  <si>
    <t>Operational Lump Sum</t>
  </si>
  <si>
    <t>For Grants and Administrative Expenses Related to the Tobacco Enforcement Program</t>
  </si>
  <si>
    <t>Dram Shop Fund</t>
  </si>
  <si>
    <t>Appropriation Necessary to Cover Current Year Liabilities</t>
  </si>
  <si>
    <t>Dept. of Innovation and Technology</t>
  </si>
  <si>
    <t>DoIT Operational Expenses</t>
  </si>
  <si>
    <t>Technology Management Revolving Fund</t>
  </si>
  <si>
    <t>Dept. of Labor</t>
  </si>
  <si>
    <t>466</t>
  </si>
  <si>
    <t>Dept. of Military Affairs</t>
  </si>
  <si>
    <t>Dept. of Health and Family Services</t>
  </si>
  <si>
    <t>Deposit into Healthcare Provider Relief Fund</t>
  </si>
  <si>
    <t>Medical Assistance Providers</t>
  </si>
  <si>
    <t>492</t>
  </si>
  <si>
    <t>Sales Tax Refunds</t>
  </si>
  <si>
    <t>493</t>
  </si>
  <si>
    <t>Illinois State Police</t>
  </si>
  <si>
    <t>Operating Expenses</t>
  </si>
  <si>
    <t>Dept. of Veterans' Affairs</t>
  </si>
  <si>
    <t>Costs Associated with Rehab and Maintenance</t>
  </si>
  <si>
    <t>Abraham Lincoln Presidential Library and Museum</t>
  </si>
  <si>
    <t>510</t>
  </si>
  <si>
    <t>Executive Ethics Commission</t>
  </si>
  <si>
    <t>Civil Service Commission</t>
  </si>
  <si>
    <t>Deaf and Hard of Hearing Commission</t>
  </si>
  <si>
    <t>Designated Purposes</t>
  </si>
  <si>
    <t>Environmental Protection Agency</t>
  </si>
  <si>
    <t>Contractual Services for Site Remediation</t>
  </si>
  <si>
    <t>Hazardous Waste Fund</t>
  </si>
  <si>
    <t>Human Rights Commission</t>
  </si>
  <si>
    <t>Parker Settlement</t>
  </si>
  <si>
    <t>Payment for a Settlement Award</t>
  </si>
  <si>
    <t>Illinois State Board of Education</t>
  </si>
  <si>
    <t>District Broadband Expansion</t>
  </si>
  <si>
    <t>State Charter School Commission</t>
  </si>
  <si>
    <t>Board of Elections</t>
  </si>
  <si>
    <t>Implementation of Automatic Voter Registration</t>
  </si>
  <si>
    <t>Added Costs Pursuant to PA 100-0464</t>
  </si>
  <si>
    <t>588</t>
  </si>
  <si>
    <t>Illinois Emergency Management Agency</t>
  </si>
  <si>
    <t>Disaster Response</t>
  </si>
  <si>
    <t>Disaster Recovery Response</t>
  </si>
  <si>
    <t>Personal Services</t>
  </si>
  <si>
    <t>Social Security</t>
  </si>
  <si>
    <t>Prior Year Pension Pickup</t>
  </si>
  <si>
    <t>Labor Relations Board</t>
  </si>
  <si>
    <t>Teachers' Retirement System</t>
  </si>
  <si>
    <t>State Contributions to the Teachers’ Retirement System as an Employer of Teachers, per subsections (e) or (f) of Section 16-158 of the Illinois Pension Code</t>
  </si>
  <si>
    <t>Common School Fund</t>
  </si>
  <si>
    <t>Illinois Community College Board</t>
  </si>
  <si>
    <t>Contractual</t>
  </si>
  <si>
    <t>Total</t>
  </si>
  <si>
    <t>FY18 Proposed Supplemental Appropriations</t>
  </si>
  <si>
    <t>Capital Development Fund</t>
  </si>
  <si>
    <t>General Funds</t>
  </si>
  <si>
    <t>Other State Funds</t>
  </si>
  <si>
    <t>Capital Development Board</t>
  </si>
  <si>
    <t>Agency Name</t>
  </si>
  <si>
    <t>Capital Line</t>
  </si>
  <si>
    <t>No</t>
  </si>
  <si>
    <t>Yes</t>
  </si>
  <si>
    <t>Funding for emergency repairs</t>
  </si>
  <si>
    <t>Capital Funds</t>
  </si>
  <si>
    <t>Governor</t>
  </si>
  <si>
    <t>Lt. Governor</t>
  </si>
  <si>
    <t>State Employees' Retirement System</t>
  </si>
  <si>
    <t>For Deposit into the State Cooperative
Extension Service Trust Fund</t>
  </si>
  <si>
    <t>Legislatively Mandated Increase Not Funded in FY 2018.</t>
  </si>
  <si>
    <t>Dept. of Revenue</t>
  </si>
  <si>
    <t>Operating Expenses of the Quincy Veterans' Home</t>
  </si>
  <si>
    <t>Emergencies, Remobilization, Escalation</t>
  </si>
  <si>
    <t>Quincy Veterans' Home for Water Systems and Other Capital Improvements</t>
  </si>
  <si>
    <t>Funding to Address Water Quality and Other Capital Issues</t>
  </si>
  <si>
    <t>Agricultural Premium Fund</t>
  </si>
  <si>
    <t>Quincy Veterans' Home Fund</t>
  </si>
  <si>
    <t>Capital Development Board Contributory Trust Fund</t>
  </si>
  <si>
    <t>State Charter School Commission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</si>
</sst>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000"/>
    <numFmt numFmtId="166" formatCode="_(* #,##0.0_);_(* \(#,##0.0\);_(* &quot;-&quot;??_);_(@_)"/>
    <numFmt numFmtId="167" formatCode="_(* #,##0_);_(* \(#,##0\);_(* &quot;-&quot;??_);_(@_)"/>
  </numFmts>
  <fonts count="37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165" fontId="0" fillId="0" borderId="12" xfId="0" applyNumberFormat="1" applyFont="1" applyFill="1" applyBorder="1" applyAlignment="1" quotePrefix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165" fontId="0" fillId="0" borderId="12" xfId="0" applyNumberFormat="1" applyFont="1" applyFill="1" applyBorder="1" applyAlignment="1" quotePrefix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 quotePrefix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7" fontId="0" fillId="0" borderId="13" xfId="42" applyNumberFormat="1" applyFont="1" applyFill="1" applyBorder="1" applyAlignment="1">
      <alignment vertical="top" wrapText="1"/>
    </xf>
    <xf numFmtId="167" fontId="0" fillId="0" borderId="12" xfId="42" applyNumberFormat="1" applyFont="1" applyFill="1" applyBorder="1" applyAlignment="1">
      <alignment vertical="top" wrapText="1"/>
    </xf>
    <xf numFmtId="167" fontId="0" fillId="0" borderId="12" xfId="42" applyNumberFormat="1" applyFont="1" applyFill="1" applyBorder="1" applyAlignment="1">
      <alignment vertical="top"/>
    </xf>
    <xf numFmtId="167" fontId="2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2" fillId="0" borderId="11" xfId="42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tabSelected="1" zoomScalePageLayoutView="0" workbookViewId="0" topLeftCell="A1">
      <pane xSplit="3" ySplit="3" topLeftCell="D2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N28" sqref="N28"/>
    </sheetView>
  </sheetViews>
  <sheetFormatPr defaultColWidth="9.33203125" defaultRowHeight="12.75"/>
  <cols>
    <col min="1" max="1" width="9.83203125" style="3" customWidth="1"/>
    <col min="2" max="2" width="20.66015625" style="1" customWidth="1"/>
    <col min="3" max="3" width="45.83203125" style="3" customWidth="1"/>
    <col min="4" max="4" width="19.16015625" style="6" customWidth="1"/>
    <col min="5" max="5" width="17.16015625" style="6" bestFit="1" customWidth="1"/>
    <col min="6" max="6" width="17.16015625" style="6" customWidth="1"/>
    <col min="7" max="7" width="9.5" style="4" customWidth="1"/>
    <col min="8" max="8" width="26.5" style="3" customWidth="1"/>
    <col min="9" max="9" width="17.33203125" style="3" customWidth="1"/>
    <col min="10" max="10" width="11" style="3" customWidth="1"/>
    <col min="11" max="11" width="60" style="3" customWidth="1"/>
    <col min="12" max="16384" width="9.33203125" style="3" customWidth="1"/>
  </cols>
  <sheetData>
    <row r="1" spans="1:11" s="11" customFormat="1" ht="12.75">
      <c r="A1" s="7" t="s">
        <v>71</v>
      </c>
      <c r="B1" s="8"/>
      <c r="C1" s="7"/>
      <c r="D1" s="9"/>
      <c r="E1" s="9"/>
      <c r="F1" s="9"/>
      <c r="G1" s="10"/>
      <c r="H1" s="7"/>
      <c r="I1" s="7"/>
      <c r="J1" s="7"/>
      <c r="K1" s="7"/>
    </row>
    <row r="3" spans="1:11" s="1" customFormat="1" ht="26.25" thickBot="1">
      <c r="A3" s="28" t="s">
        <v>0</v>
      </c>
      <c r="B3" s="28" t="s">
        <v>76</v>
      </c>
      <c r="C3" s="28" t="s">
        <v>1</v>
      </c>
      <c r="D3" s="29" t="s">
        <v>9</v>
      </c>
      <c r="E3" s="29" t="s">
        <v>2</v>
      </c>
      <c r="F3" s="29" t="s">
        <v>70</v>
      </c>
      <c r="G3" s="28" t="s">
        <v>3</v>
      </c>
      <c r="H3" s="28" t="s">
        <v>4</v>
      </c>
      <c r="I3" s="28" t="s">
        <v>5</v>
      </c>
      <c r="J3" s="28" t="s">
        <v>77</v>
      </c>
      <c r="K3" s="28" t="s">
        <v>6</v>
      </c>
    </row>
    <row r="4" spans="1:11" s="2" customFormat="1" ht="12.75">
      <c r="A4" s="24">
        <v>310</v>
      </c>
      <c r="B4" s="25" t="s">
        <v>82</v>
      </c>
      <c r="C4" s="25" t="s">
        <v>7</v>
      </c>
      <c r="D4" s="30">
        <v>572000</v>
      </c>
      <c r="E4" s="30">
        <v>0</v>
      </c>
      <c r="F4" s="30">
        <f aca="true" t="shared" si="0" ref="F4:F44">D4+E4</f>
        <v>572000</v>
      </c>
      <c r="G4" s="26">
        <v>1</v>
      </c>
      <c r="H4" s="27" t="s">
        <v>8</v>
      </c>
      <c r="I4" s="27" t="s">
        <v>73</v>
      </c>
      <c r="J4" s="27" t="s">
        <v>78</v>
      </c>
      <c r="K4" s="25" t="s">
        <v>9</v>
      </c>
    </row>
    <row r="5" spans="1:11" s="2" customFormat="1" ht="12.75">
      <c r="A5" s="13">
        <v>330</v>
      </c>
      <c r="B5" s="14" t="s">
        <v>83</v>
      </c>
      <c r="C5" s="14" t="s">
        <v>7</v>
      </c>
      <c r="D5" s="31">
        <v>68900</v>
      </c>
      <c r="E5" s="31">
        <v>0</v>
      </c>
      <c r="F5" s="31">
        <f t="shared" si="0"/>
        <v>68900</v>
      </c>
      <c r="G5" s="15">
        <v>1</v>
      </c>
      <c r="H5" s="16" t="s">
        <v>8</v>
      </c>
      <c r="I5" s="16" t="s">
        <v>73</v>
      </c>
      <c r="J5" s="27" t="s">
        <v>78</v>
      </c>
      <c r="K5" s="14" t="s">
        <v>9</v>
      </c>
    </row>
    <row r="6" spans="1:11" s="2" customFormat="1" ht="12.75">
      <c r="A6" s="17">
        <v>406</v>
      </c>
      <c r="B6" s="14" t="s">
        <v>10</v>
      </c>
      <c r="C6" s="18" t="s">
        <v>7</v>
      </c>
      <c r="D6" s="31">
        <v>1389900</v>
      </c>
      <c r="E6" s="32">
        <v>0</v>
      </c>
      <c r="F6" s="31">
        <f t="shared" si="0"/>
        <v>1389900</v>
      </c>
      <c r="G6" s="19">
        <v>1</v>
      </c>
      <c r="H6" s="20" t="s">
        <v>8</v>
      </c>
      <c r="I6" s="16" t="s">
        <v>73</v>
      </c>
      <c r="J6" s="27" t="s">
        <v>78</v>
      </c>
      <c r="K6" s="18" t="s">
        <v>9</v>
      </c>
    </row>
    <row r="7" spans="1:11" s="2" customFormat="1" ht="25.5">
      <c r="A7" s="20">
        <v>406</v>
      </c>
      <c r="B7" s="18" t="s">
        <v>10</v>
      </c>
      <c r="C7" s="14" t="s">
        <v>85</v>
      </c>
      <c r="D7" s="31">
        <v>10000000</v>
      </c>
      <c r="E7" s="32">
        <v>0</v>
      </c>
      <c r="F7" s="31">
        <f t="shared" si="0"/>
        <v>10000000</v>
      </c>
      <c r="G7" s="19">
        <v>45</v>
      </c>
      <c r="H7" s="20" t="s">
        <v>92</v>
      </c>
      <c r="I7" s="20" t="s">
        <v>74</v>
      </c>
      <c r="J7" s="27" t="s">
        <v>78</v>
      </c>
      <c r="K7" s="18" t="s">
        <v>9</v>
      </c>
    </row>
    <row r="8" spans="1:11" s="2" customFormat="1" ht="27.75" customHeight="1">
      <c r="A8" s="13">
        <v>416</v>
      </c>
      <c r="B8" s="14" t="s">
        <v>11</v>
      </c>
      <c r="C8" s="14" t="s">
        <v>12</v>
      </c>
      <c r="D8" s="31">
        <v>40300000</v>
      </c>
      <c r="E8" s="31">
        <v>0</v>
      </c>
      <c r="F8" s="31">
        <f t="shared" si="0"/>
        <v>40300000</v>
      </c>
      <c r="G8" s="15">
        <v>1</v>
      </c>
      <c r="H8" s="16" t="s">
        <v>8</v>
      </c>
      <c r="I8" s="16" t="s">
        <v>73</v>
      </c>
      <c r="J8" s="27" t="s">
        <v>78</v>
      </c>
      <c r="K8" s="14" t="s">
        <v>9</v>
      </c>
    </row>
    <row r="9" spans="1:11" s="2" customFormat="1" ht="25.5">
      <c r="A9" s="17">
        <v>422</v>
      </c>
      <c r="B9" s="14" t="s">
        <v>13</v>
      </c>
      <c r="C9" s="18" t="s">
        <v>7</v>
      </c>
      <c r="D9" s="31">
        <v>1501500</v>
      </c>
      <c r="E9" s="32">
        <v>0</v>
      </c>
      <c r="F9" s="31">
        <f t="shared" si="0"/>
        <v>1501500</v>
      </c>
      <c r="G9" s="19">
        <v>1</v>
      </c>
      <c r="H9" s="20" t="s">
        <v>8</v>
      </c>
      <c r="I9" s="16" t="s">
        <v>73</v>
      </c>
      <c r="J9" s="27" t="s">
        <v>78</v>
      </c>
      <c r="K9" s="18" t="s">
        <v>9</v>
      </c>
    </row>
    <row r="10" spans="1:11" s="2" customFormat="1" ht="12" customHeight="1">
      <c r="A10" s="13">
        <v>426</v>
      </c>
      <c r="B10" s="14" t="s">
        <v>14</v>
      </c>
      <c r="C10" s="14" t="s">
        <v>12</v>
      </c>
      <c r="D10" s="31">
        <v>420144000</v>
      </c>
      <c r="E10" s="31">
        <v>0</v>
      </c>
      <c r="F10" s="31">
        <f t="shared" si="0"/>
        <v>420144000</v>
      </c>
      <c r="G10" s="15">
        <v>1</v>
      </c>
      <c r="H10" s="16" t="s">
        <v>8</v>
      </c>
      <c r="I10" s="16" t="s">
        <v>73</v>
      </c>
      <c r="J10" s="27" t="s">
        <v>78</v>
      </c>
      <c r="K10" s="14" t="s">
        <v>15</v>
      </c>
    </row>
    <row r="11" spans="1:11" s="2" customFormat="1" ht="25.5">
      <c r="A11" s="13">
        <v>427</v>
      </c>
      <c r="B11" s="14" t="s">
        <v>16</v>
      </c>
      <c r="C11" s="14" t="s">
        <v>17</v>
      </c>
      <c r="D11" s="31">
        <v>33700000</v>
      </c>
      <c r="E11" s="31">
        <v>0</v>
      </c>
      <c r="F11" s="31">
        <f t="shared" si="0"/>
        <v>33700000</v>
      </c>
      <c r="G11" s="15">
        <v>1</v>
      </c>
      <c r="H11" s="16" t="s">
        <v>8</v>
      </c>
      <c r="I11" s="16" t="s">
        <v>73</v>
      </c>
      <c r="J11" s="27" t="s">
        <v>78</v>
      </c>
      <c r="K11" s="18" t="s">
        <v>9</v>
      </c>
    </row>
    <row r="12" spans="1:11" s="2" customFormat="1" ht="25.5">
      <c r="A12" s="13">
        <v>444</v>
      </c>
      <c r="B12" s="14" t="s">
        <v>18</v>
      </c>
      <c r="C12" s="14" t="s">
        <v>19</v>
      </c>
      <c r="D12" s="31">
        <v>97800000</v>
      </c>
      <c r="E12" s="31">
        <v>0</v>
      </c>
      <c r="F12" s="31">
        <f t="shared" si="0"/>
        <v>97800000</v>
      </c>
      <c r="G12" s="15">
        <v>1</v>
      </c>
      <c r="H12" s="16" t="s">
        <v>8</v>
      </c>
      <c r="I12" s="16" t="s">
        <v>73</v>
      </c>
      <c r="J12" s="27" t="s">
        <v>78</v>
      </c>
      <c r="K12" s="14" t="s">
        <v>9</v>
      </c>
    </row>
    <row r="13" spans="1:11" s="2" customFormat="1" ht="30" customHeight="1">
      <c r="A13" s="13">
        <v>444</v>
      </c>
      <c r="B13" s="14" t="s">
        <v>18</v>
      </c>
      <c r="C13" s="14" t="s">
        <v>20</v>
      </c>
      <c r="D13" s="31">
        <v>0</v>
      </c>
      <c r="E13" s="31">
        <v>1300000</v>
      </c>
      <c r="F13" s="31">
        <f t="shared" si="0"/>
        <v>1300000</v>
      </c>
      <c r="G13" s="15">
        <v>821</v>
      </c>
      <c r="H13" s="16" t="s">
        <v>21</v>
      </c>
      <c r="I13" s="16" t="s">
        <v>74</v>
      </c>
      <c r="J13" s="27" t="s">
        <v>78</v>
      </c>
      <c r="K13" s="14" t="s">
        <v>22</v>
      </c>
    </row>
    <row r="14" spans="1:11" s="2" customFormat="1" ht="25.5">
      <c r="A14" s="16">
        <v>448</v>
      </c>
      <c r="B14" s="14" t="s">
        <v>23</v>
      </c>
      <c r="C14" s="14" t="s">
        <v>24</v>
      </c>
      <c r="D14" s="31">
        <v>0</v>
      </c>
      <c r="E14" s="31">
        <v>50000000</v>
      </c>
      <c r="F14" s="31">
        <f t="shared" si="0"/>
        <v>50000000</v>
      </c>
      <c r="G14" s="15">
        <v>304</v>
      </c>
      <c r="H14" s="16" t="s">
        <v>25</v>
      </c>
      <c r="I14" s="16" t="s">
        <v>74</v>
      </c>
      <c r="J14" s="27" t="s">
        <v>78</v>
      </c>
      <c r="K14" s="14" t="s">
        <v>22</v>
      </c>
    </row>
    <row r="15" spans="1:11" s="2" customFormat="1" ht="12.75">
      <c r="A15" s="13">
        <v>452</v>
      </c>
      <c r="B15" s="14" t="s">
        <v>26</v>
      </c>
      <c r="C15" s="14" t="s">
        <v>7</v>
      </c>
      <c r="D15" s="31">
        <v>2135900</v>
      </c>
      <c r="E15" s="31">
        <v>0</v>
      </c>
      <c r="F15" s="31">
        <f t="shared" si="0"/>
        <v>2135900</v>
      </c>
      <c r="G15" s="15">
        <v>1</v>
      </c>
      <c r="H15" s="16" t="s">
        <v>8</v>
      </c>
      <c r="I15" s="16" t="s">
        <v>73</v>
      </c>
      <c r="J15" s="27" t="s">
        <v>78</v>
      </c>
      <c r="K15" s="14" t="s">
        <v>9</v>
      </c>
    </row>
    <row r="16" spans="1:11" s="2" customFormat="1" ht="25.5">
      <c r="A16" s="13" t="s">
        <v>27</v>
      </c>
      <c r="B16" s="21" t="s">
        <v>28</v>
      </c>
      <c r="C16" s="14" t="s">
        <v>7</v>
      </c>
      <c r="D16" s="31">
        <v>3779100</v>
      </c>
      <c r="E16" s="31">
        <v>0</v>
      </c>
      <c r="F16" s="31">
        <f t="shared" si="0"/>
        <v>3779100</v>
      </c>
      <c r="G16" s="15">
        <v>1</v>
      </c>
      <c r="H16" s="16" t="s">
        <v>8</v>
      </c>
      <c r="I16" s="16" t="s">
        <v>73</v>
      </c>
      <c r="J16" s="27" t="s">
        <v>78</v>
      </c>
      <c r="K16" s="14" t="s">
        <v>9</v>
      </c>
    </row>
    <row r="17" spans="1:11" s="2" customFormat="1" ht="42" customHeight="1">
      <c r="A17" s="13">
        <v>478</v>
      </c>
      <c r="B17" s="14" t="s">
        <v>29</v>
      </c>
      <c r="C17" s="14" t="s">
        <v>30</v>
      </c>
      <c r="D17" s="31">
        <v>442821900</v>
      </c>
      <c r="E17" s="31">
        <v>0</v>
      </c>
      <c r="F17" s="31">
        <f t="shared" si="0"/>
        <v>442821900</v>
      </c>
      <c r="G17" s="15">
        <v>1</v>
      </c>
      <c r="H17" s="16" t="s">
        <v>8</v>
      </c>
      <c r="I17" s="16" t="s">
        <v>73</v>
      </c>
      <c r="J17" s="27" t="s">
        <v>78</v>
      </c>
      <c r="K17" s="14" t="s">
        <v>22</v>
      </c>
    </row>
    <row r="18" spans="1:11" s="2" customFormat="1" ht="25.5">
      <c r="A18" s="16">
        <v>478</v>
      </c>
      <c r="B18" s="14" t="s">
        <v>29</v>
      </c>
      <c r="C18" s="14" t="s">
        <v>31</v>
      </c>
      <c r="D18" s="31">
        <v>0</v>
      </c>
      <c r="E18" s="31">
        <v>50880000</v>
      </c>
      <c r="F18" s="31">
        <f t="shared" si="0"/>
        <v>50880000</v>
      </c>
      <c r="G18" s="15">
        <v>1</v>
      </c>
      <c r="H18" s="16" t="s">
        <v>8</v>
      </c>
      <c r="I18" s="16" t="s">
        <v>73</v>
      </c>
      <c r="J18" s="27" t="s">
        <v>78</v>
      </c>
      <c r="K18" s="14" t="s">
        <v>86</v>
      </c>
    </row>
    <row r="19" spans="1:11" s="2" customFormat="1" ht="24" customHeight="1">
      <c r="A19" s="13" t="s">
        <v>32</v>
      </c>
      <c r="B19" s="14" t="s">
        <v>87</v>
      </c>
      <c r="C19" s="14" t="s">
        <v>33</v>
      </c>
      <c r="D19" s="31">
        <v>30000000</v>
      </c>
      <c r="E19" s="31">
        <v>0</v>
      </c>
      <c r="F19" s="31">
        <f t="shared" si="0"/>
        <v>30000000</v>
      </c>
      <c r="G19" s="15">
        <v>1</v>
      </c>
      <c r="H19" s="16" t="s">
        <v>8</v>
      </c>
      <c r="I19" s="16" t="s">
        <v>73</v>
      </c>
      <c r="J19" s="27" t="s">
        <v>78</v>
      </c>
      <c r="K19" s="14" t="s">
        <v>9</v>
      </c>
    </row>
    <row r="20" spans="1:11" s="2" customFormat="1" ht="12.75">
      <c r="A20" s="13" t="s">
        <v>34</v>
      </c>
      <c r="B20" s="21" t="s">
        <v>35</v>
      </c>
      <c r="C20" s="14" t="s">
        <v>36</v>
      </c>
      <c r="D20" s="31">
        <v>15000000</v>
      </c>
      <c r="E20" s="31">
        <v>0</v>
      </c>
      <c r="F20" s="31">
        <f t="shared" si="0"/>
        <v>15000000</v>
      </c>
      <c r="G20" s="15">
        <v>1</v>
      </c>
      <c r="H20" s="16" t="s">
        <v>8</v>
      </c>
      <c r="I20" s="16" t="s">
        <v>73</v>
      </c>
      <c r="J20" s="27" t="s">
        <v>78</v>
      </c>
      <c r="K20" s="14" t="s">
        <v>9</v>
      </c>
    </row>
    <row r="21" spans="1:11" s="2" customFormat="1" ht="25.5">
      <c r="A21" s="16">
        <v>497</v>
      </c>
      <c r="B21" s="14" t="s">
        <v>37</v>
      </c>
      <c r="C21" s="14" t="s">
        <v>88</v>
      </c>
      <c r="D21" s="31">
        <v>0</v>
      </c>
      <c r="E21" s="31">
        <v>8000000</v>
      </c>
      <c r="F21" s="31">
        <f t="shared" si="0"/>
        <v>8000000</v>
      </c>
      <c r="G21" s="15">
        <v>619</v>
      </c>
      <c r="H21" s="16" t="s">
        <v>93</v>
      </c>
      <c r="I21" s="16" t="s">
        <v>74</v>
      </c>
      <c r="J21" s="27" t="s">
        <v>78</v>
      </c>
      <c r="K21" s="14" t="s">
        <v>38</v>
      </c>
    </row>
    <row r="22" spans="1:11" s="2" customFormat="1" ht="38.25">
      <c r="A22" s="17">
        <v>506</v>
      </c>
      <c r="B22" s="14" t="s">
        <v>39</v>
      </c>
      <c r="C22" s="18" t="s">
        <v>7</v>
      </c>
      <c r="D22" s="31">
        <v>573300</v>
      </c>
      <c r="E22" s="32">
        <v>0</v>
      </c>
      <c r="F22" s="31">
        <f t="shared" si="0"/>
        <v>573300</v>
      </c>
      <c r="G22" s="19">
        <v>1</v>
      </c>
      <c r="H22" s="20" t="s">
        <v>8</v>
      </c>
      <c r="I22" s="16" t="s">
        <v>73</v>
      </c>
      <c r="J22" s="27" t="s">
        <v>78</v>
      </c>
      <c r="K22" s="18" t="s">
        <v>9</v>
      </c>
    </row>
    <row r="23" spans="1:11" s="2" customFormat="1" ht="25.5">
      <c r="A23" s="22" t="s">
        <v>40</v>
      </c>
      <c r="B23" s="21" t="s">
        <v>41</v>
      </c>
      <c r="C23" s="14" t="s">
        <v>12</v>
      </c>
      <c r="D23" s="31">
        <v>450000</v>
      </c>
      <c r="E23" s="31">
        <v>0</v>
      </c>
      <c r="F23" s="31">
        <f t="shared" si="0"/>
        <v>450000</v>
      </c>
      <c r="G23" s="15">
        <v>1</v>
      </c>
      <c r="H23" s="16" t="s">
        <v>8</v>
      </c>
      <c r="I23" s="16" t="s">
        <v>73</v>
      </c>
      <c r="J23" s="27" t="s">
        <v>78</v>
      </c>
      <c r="K23" s="14" t="s">
        <v>9</v>
      </c>
    </row>
    <row r="24" spans="1:11" s="2" customFormat="1" ht="25.5">
      <c r="A24" s="16">
        <v>511</v>
      </c>
      <c r="B24" s="14" t="s">
        <v>75</v>
      </c>
      <c r="C24" s="14" t="s">
        <v>89</v>
      </c>
      <c r="D24" s="31">
        <v>0</v>
      </c>
      <c r="E24" s="31">
        <v>40000000</v>
      </c>
      <c r="F24" s="31">
        <f t="shared" si="0"/>
        <v>40000000</v>
      </c>
      <c r="G24" s="15">
        <v>141</v>
      </c>
      <c r="H24" s="16" t="s">
        <v>72</v>
      </c>
      <c r="I24" s="16" t="s">
        <v>74</v>
      </c>
      <c r="J24" s="27" t="s">
        <v>79</v>
      </c>
      <c r="K24" s="14" t="s">
        <v>80</v>
      </c>
    </row>
    <row r="25" spans="1:11" s="2" customFormat="1" ht="25.5">
      <c r="A25" s="23">
        <v>511</v>
      </c>
      <c r="B25" s="14" t="s">
        <v>75</v>
      </c>
      <c r="C25" s="14" t="s">
        <v>90</v>
      </c>
      <c r="D25" s="31">
        <v>0</v>
      </c>
      <c r="E25" s="31">
        <v>15000000</v>
      </c>
      <c r="F25" s="31">
        <f t="shared" si="0"/>
        <v>15000000</v>
      </c>
      <c r="G25" s="15">
        <v>617</v>
      </c>
      <c r="H25" s="16" t="s">
        <v>94</v>
      </c>
      <c r="I25" s="16" t="s">
        <v>74</v>
      </c>
      <c r="J25" s="27" t="s">
        <v>79</v>
      </c>
      <c r="K25" s="14" t="s">
        <v>91</v>
      </c>
    </row>
    <row r="26" spans="1:11" s="2" customFormat="1" ht="25.5">
      <c r="A26" s="16">
        <v>511</v>
      </c>
      <c r="B26" s="14" t="s">
        <v>75</v>
      </c>
      <c r="C26" s="14" t="s">
        <v>90</v>
      </c>
      <c r="D26" s="31">
        <v>0</v>
      </c>
      <c r="E26" s="31">
        <v>50000000</v>
      </c>
      <c r="F26" s="31">
        <f t="shared" si="0"/>
        <v>50000000</v>
      </c>
      <c r="G26" s="15">
        <v>141</v>
      </c>
      <c r="H26" s="16" t="s">
        <v>72</v>
      </c>
      <c r="I26" s="16" t="s">
        <v>74</v>
      </c>
      <c r="J26" s="27" t="s">
        <v>79</v>
      </c>
      <c r="K26" s="14" t="s">
        <v>91</v>
      </c>
    </row>
    <row r="27" spans="1:11" s="2" customFormat="1" ht="25.5">
      <c r="A27" s="13">
        <v>517</v>
      </c>
      <c r="B27" s="14" t="s">
        <v>42</v>
      </c>
      <c r="C27" s="14" t="s">
        <v>7</v>
      </c>
      <c r="D27" s="31">
        <v>140000</v>
      </c>
      <c r="E27" s="31">
        <v>0</v>
      </c>
      <c r="F27" s="31">
        <f t="shared" si="0"/>
        <v>140000</v>
      </c>
      <c r="G27" s="15">
        <v>1</v>
      </c>
      <c r="H27" s="16" t="s">
        <v>8</v>
      </c>
      <c r="I27" s="16" t="s">
        <v>73</v>
      </c>
      <c r="J27" s="27" t="s">
        <v>78</v>
      </c>
      <c r="K27" s="14" t="s">
        <v>9</v>
      </c>
    </row>
    <row r="28" spans="1:11" s="2" customFormat="1" ht="25.5">
      <c r="A28" s="13">
        <v>526</v>
      </c>
      <c r="B28" s="14" t="s">
        <v>43</v>
      </c>
      <c r="C28" s="14" t="s">
        <v>44</v>
      </c>
      <c r="D28" s="31">
        <v>307400</v>
      </c>
      <c r="E28" s="31">
        <v>0</v>
      </c>
      <c r="F28" s="31">
        <f t="shared" si="0"/>
        <v>307400</v>
      </c>
      <c r="G28" s="15">
        <v>1</v>
      </c>
      <c r="H28" s="16" t="s">
        <v>8</v>
      </c>
      <c r="I28" s="16" t="s">
        <v>73</v>
      </c>
      <c r="J28" s="27" t="s">
        <v>78</v>
      </c>
      <c r="K28" s="14" t="s">
        <v>9</v>
      </c>
    </row>
    <row r="29" spans="1:11" s="2" customFormat="1" ht="25.5">
      <c r="A29" s="16">
        <v>532</v>
      </c>
      <c r="B29" s="14" t="s">
        <v>45</v>
      </c>
      <c r="C29" s="14" t="s">
        <v>46</v>
      </c>
      <c r="D29" s="31">
        <v>0</v>
      </c>
      <c r="E29" s="31">
        <v>7000000</v>
      </c>
      <c r="F29" s="31">
        <f t="shared" si="0"/>
        <v>7000000</v>
      </c>
      <c r="G29" s="15">
        <v>828</v>
      </c>
      <c r="H29" s="16" t="s">
        <v>47</v>
      </c>
      <c r="I29" s="16" t="s">
        <v>74</v>
      </c>
      <c r="J29" s="27" t="s">
        <v>78</v>
      </c>
      <c r="K29" s="14" t="s">
        <v>22</v>
      </c>
    </row>
    <row r="30" spans="1:11" s="2" customFormat="1" ht="25.5">
      <c r="A30" s="13">
        <v>542</v>
      </c>
      <c r="B30" s="14" t="s">
        <v>48</v>
      </c>
      <c r="C30" s="14" t="s">
        <v>44</v>
      </c>
      <c r="D30" s="31">
        <v>163200</v>
      </c>
      <c r="E30" s="31">
        <v>0</v>
      </c>
      <c r="F30" s="31">
        <f t="shared" si="0"/>
        <v>163200</v>
      </c>
      <c r="G30" s="15">
        <v>1</v>
      </c>
      <c r="H30" s="16" t="s">
        <v>8</v>
      </c>
      <c r="I30" s="16" t="s">
        <v>73</v>
      </c>
      <c r="J30" s="27" t="s">
        <v>78</v>
      </c>
      <c r="K30" s="14" t="s">
        <v>9</v>
      </c>
    </row>
    <row r="31" spans="1:11" s="2" customFormat="1" ht="25.5">
      <c r="A31" s="16">
        <v>542</v>
      </c>
      <c r="B31" s="14" t="s">
        <v>48</v>
      </c>
      <c r="C31" s="14" t="s">
        <v>49</v>
      </c>
      <c r="D31" s="31">
        <v>0</v>
      </c>
      <c r="E31" s="31">
        <v>212500</v>
      </c>
      <c r="F31" s="31">
        <f t="shared" si="0"/>
        <v>212500</v>
      </c>
      <c r="G31" s="15">
        <v>1</v>
      </c>
      <c r="H31" s="16" t="s">
        <v>8</v>
      </c>
      <c r="I31" s="16" t="s">
        <v>73</v>
      </c>
      <c r="J31" s="27" t="s">
        <v>78</v>
      </c>
      <c r="K31" s="14" t="s">
        <v>50</v>
      </c>
    </row>
    <row r="32" spans="1:11" s="2" customFormat="1" ht="25.5">
      <c r="A32" s="16">
        <v>586</v>
      </c>
      <c r="B32" s="14" t="s">
        <v>51</v>
      </c>
      <c r="C32" s="14" t="s">
        <v>52</v>
      </c>
      <c r="D32" s="31">
        <v>0</v>
      </c>
      <c r="E32" s="31">
        <v>5000000</v>
      </c>
      <c r="F32" s="31">
        <f t="shared" si="0"/>
        <v>5000000</v>
      </c>
      <c r="G32" s="15">
        <v>1</v>
      </c>
      <c r="H32" s="16" t="s">
        <v>8</v>
      </c>
      <c r="I32" s="16" t="s">
        <v>73</v>
      </c>
      <c r="J32" s="27" t="s">
        <v>78</v>
      </c>
      <c r="K32" s="14" t="s">
        <v>22</v>
      </c>
    </row>
    <row r="33" spans="1:11" s="2" customFormat="1" ht="25.5">
      <c r="A33" s="13">
        <v>586</v>
      </c>
      <c r="B33" s="14" t="s">
        <v>51</v>
      </c>
      <c r="C33" s="14" t="s">
        <v>53</v>
      </c>
      <c r="D33" s="31">
        <v>0</v>
      </c>
      <c r="E33" s="31">
        <v>200000</v>
      </c>
      <c r="F33" s="31">
        <f t="shared" si="0"/>
        <v>200000</v>
      </c>
      <c r="G33" s="15">
        <v>674</v>
      </c>
      <c r="H33" s="16" t="s">
        <v>95</v>
      </c>
      <c r="I33" s="16" t="s">
        <v>74</v>
      </c>
      <c r="J33" s="27" t="s">
        <v>78</v>
      </c>
      <c r="K33" s="14" t="s">
        <v>22</v>
      </c>
    </row>
    <row r="34" spans="1:11" s="2" customFormat="1" ht="12.75">
      <c r="A34" s="16">
        <v>587</v>
      </c>
      <c r="B34" s="14" t="s">
        <v>54</v>
      </c>
      <c r="C34" s="14" t="s">
        <v>55</v>
      </c>
      <c r="D34" s="31">
        <v>0</v>
      </c>
      <c r="E34" s="31">
        <v>328000</v>
      </c>
      <c r="F34" s="31">
        <f t="shared" si="0"/>
        <v>328000</v>
      </c>
      <c r="G34" s="15">
        <v>1</v>
      </c>
      <c r="H34" s="16" t="s">
        <v>8</v>
      </c>
      <c r="I34" s="16" t="s">
        <v>73</v>
      </c>
      <c r="J34" s="27" t="s">
        <v>78</v>
      </c>
      <c r="K34" s="14" t="s">
        <v>56</v>
      </c>
    </row>
    <row r="35" spans="1:11" s="2" customFormat="1" ht="38.25">
      <c r="A35" s="13" t="s">
        <v>57</v>
      </c>
      <c r="B35" s="21" t="s">
        <v>58</v>
      </c>
      <c r="C35" s="14" t="s">
        <v>59</v>
      </c>
      <c r="D35" s="31">
        <v>0</v>
      </c>
      <c r="E35" s="31">
        <v>2000000</v>
      </c>
      <c r="F35" s="31">
        <f t="shared" si="0"/>
        <v>2000000</v>
      </c>
      <c r="G35" s="15">
        <v>1</v>
      </c>
      <c r="H35" s="16" t="s">
        <v>8</v>
      </c>
      <c r="I35" s="16" t="s">
        <v>73</v>
      </c>
      <c r="J35" s="27" t="s">
        <v>78</v>
      </c>
      <c r="K35" s="14" t="s">
        <v>60</v>
      </c>
    </row>
    <row r="36" spans="1:11" s="2" customFormat="1" ht="25.5">
      <c r="A36" s="13">
        <v>589</v>
      </c>
      <c r="B36" s="14" t="s">
        <v>84</v>
      </c>
      <c r="C36" s="14" t="s">
        <v>7</v>
      </c>
      <c r="D36" s="31">
        <v>1000</v>
      </c>
      <c r="E36" s="31">
        <v>0</v>
      </c>
      <c r="F36" s="31">
        <f t="shared" si="0"/>
        <v>1000</v>
      </c>
      <c r="G36" s="15">
        <v>1</v>
      </c>
      <c r="H36" s="16" t="s">
        <v>8</v>
      </c>
      <c r="I36" s="16" t="s">
        <v>73</v>
      </c>
      <c r="J36" s="27" t="s">
        <v>78</v>
      </c>
      <c r="K36" s="14" t="s">
        <v>9</v>
      </c>
    </row>
    <row r="37" spans="1:11" s="2" customFormat="1" ht="25.5">
      <c r="A37" s="13">
        <v>589</v>
      </c>
      <c r="B37" s="14" t="s">
        <v>84</v>
      </c>
      <c r="C37" s="14" t="s">
        <v>61</v>
      </c>
      <c r="D37" s="31">
        <v>0</v>
      </c>
      <c r="E37" s="31">
        <v>4100</v>
      </c>
      <c r="F37" s="31">
        <f t="shared" si="0"/>
        <v>4100</v>
      </c>
      <c r="G37" s="15">
        <v>1</v>
      </c>
      <c r="H37" s="16" t="s">
        <v>8</v>
      </c>
      <c r="I37" s="16" t="s">
        <v>73</v>
      </c>
      <c r="J37" s="27" t="s">
        <v>78</v>
      </c>
      <c r="K37" s="14" t="s">
        <v>22</v>
      </c>
    </row>
    <row r="38" spans="1:11" s="2" customFormat="1" ht="25.5">
      <c r="A38" s="13">
        <v>589</v>
      </c>
      <c r="B38" s="14" t="s">
        <v>84</v>
      </c>
      <c r="C38" s="14" t="s">
        <v>62</v>
      </c>
      <c r="D38" s="31">
        <v>0</v>
      </c>
      <c r="E38" s="31">
        <v>300</v>
      </c>
      <c r="F38" s="31">
        <f t="shared" si="0"/>
        <v>300</v>
      </c>
      <c r="G38" s="15">
        <v>1</v>
      </c>
      <c r="H38" s="16" t="s">
        <v>8</v>
      </c>
      <c r="I38" s="16" t="s">
        <v>73</v>
      </c>
      <c r="J38" s="27" t="s">
        <v>78</v>
      </c>
      <c r="K38" s="14" t="s">
        <v>22</v>
      </c>
    </row>
    <row r="39" spans="1:11" s="2" customFormat="1" ht="25.5">
      <c r="A39" s="13">
        <v>589</v>
      </c>
      <c r="B39" s="14" t="s">
        <v>84</v>
      </c>
      <c r="C39" s="14" t="s">
        <v>63</v>
      </c>
      <c r="D39" s="31">
        <v>0</v>
      </c>
      <c r="E39" s="31">
        <v>5000</v>
      </c>
      <c r="F39" s="31">
        <f t="shared" si="0"/>
        <v>5000</v>
      </c>
      <c r="G39" s="15">
        <v>1</v>
      </c>
      <c r="H39" s="16" t="s">
        <v>8</v>
      </c>
      <c r="I39" s="16" t="s">
        <v>73</v>
      </c>
      <c r="J39" s="27" t="s">
        <v>78</v>
      </c>
      <c r="K39" s="14" t="s">
        <v>22</v>
      </c>
    </row>
    <row r="40" spans="1:11" s="2" customFormat="1" ht="25.5">
      <c r="A40" s="13">
        <v>590</v>
      </c>
      <c r="B40" s="14" t="s">
        <v>64</v>
      </c>
      <c r="C40" s="14" t="s">
        <v>7</v>
      </c>
      <c r="D40" s="31">
        <v>133800</v>
      </c>
      <c r="E40" s="31">
        <v>0</v>
      </c>
      <c r="F40" s="31">
        <f t="shared" si="0"/>
        <v>133800</v>
      </c>
      <c r="G40" s="15">
        <v>1</v>
      </c>
      <c r="H40" s="16" t="s">
        <v>8</v>
      </c>
      <c r="I40" s="16" t="s">
        <v>73</v>
      </c>
      <c r="J40" s="27" t="s">
        <v>78</v>
      </c>
      <c r="K40" s="14" t="s">
        <v>9</v>
      </c>
    </row>
    <row r="41" spans="1:11" s="2" customFormat="1" ht="51">
      <c r="A41" s="16">
        <v>593</v>
      </c>
      <c r="B41" s="14" t="s">
        <v>65</v>
      </c>
      <c r="C41" s="14" t="s">
        <v>66</v>
      </c>
      <c r="D41" s="31">
        <v>0</v>
      </c>
      <c r="E41" s="31">
        <v>150000</v>
      </c>
      <c r="F41" s="31">
        <f t="shared" si="0"/>
        <v>150000</v>
      </c>
      <c r="G41" s="15">
        <v>412</v>
      </c>
      <c r="H41" s="16" t="s">
        <v>67</v>
      </c>
      <c r="I41" s="16" t="s">
        <v>73</v>
      </c>
      <c r="J41" s="27" t="s">
        <v>78</v>
      </c>
      <c r="K41" s="14" t="s">
        <v>22</v>
      </c>
    </row>
    <row r="42" spans="1:11" s="2" customFormat="1" ht="25.5">
      <c r="A42" s="13">
        <v>684</v>
      </c>
      <c r="B42" s="14" t="s">
        <v>68</v>
      </c>
      <c r="C42" s="14" t="s">
        <v>61</v>
      </c>
      <c r="D42" s="31">
        <v>0</v>
      </c>
      <c r="E42" s="31">
        <v>60000</v>
      </c>
      <c r="F42" s="31">
        <f t="shared" si="0"/>
        <v>60000</v>
      </c>
      <c r="G42" s="15">
        <v>1</v>
      </c>
      <c r="H42" s="16" t="s">
        <v>8</v>
      </c>
      <c r="I42" s="16" t="s">
        <v>73</v>
      </c>
      <c r="J42" s="27" t="s">
        <v>78</v>
      </c>
      <c r="K42" s="14" t="s">
        <v>22</v>
      </c>
    </row>
    <row r="43" spans="1:11" s="2" customFormat="1" ht="25.5">
      <c r="A43" s="13">
        <v>684</v>
      </c>
      <c r="B43" s="14" t="s">
        <v>68</v>
      </c>
      <c r="C43" s="14" t="s">
        <v>62</v>
      </c>
      <c r="D43" s="31">
        <v>0</v>
      </c>
      <c r="E43" s="31">
        <v>3000</v>
      </c>
      <c r="F43" s="31">
        <f t="shared" si="0"/>
        <v>3000</v>
      </c>
      <c r="G43" s="15">
        <v>1</v>
      </c>
      <c r="H43" s="16" t="s">
        <v>8</v>
      </c>
      <c r="I43" s="16" t="s">
        <v>73</v>
      </c>
      <c r="J43" s="27" t="s">
        <v>78</v>
      </c>
      <c r="K43" s="14" t="s">
        <v>22</v>
      </c>
    </row>
    <row r="44" spans="1:11" s="2" customFormat="1" ht="25.5">
      <c r="A44" s="13">
        <v>684</v>
      </c>
      <c r="B44" s="14" t="s">
        <v>68</v>
      </c>
      <c r="C44" s="14" t="s">
        <v>69</v>
      </c>
      <c r="D44" s="31">
        <v>0</v>
      </c>
      <c r="E44" s="31">
        <v>61000</v>
      </c>
      <c r="F44" s="31">
        <f t="shared" si="0"/>
        <v>61000</v>
      </c>
      <c r="G44" s="15">
        <v>1</v>
      </c>
      <c r="H44" s="16" t="s">
        <v>8</v>
      </c>
      <c r="I44" s="16" t="s">
        <v>73</v>
      </c>
      <c r="J44" s="27" t="s">
        <v>78</v>
      </c>
      <c r="K44" s="14" t="s">
        <v>22</v>
      </c>
    </row>
    <row r="45" spans="4:6" ht="12.75">
      <c r="D45" s="33">
        <f>SUM(D4:D44)</f>
        <v>1100981900</v>
      </c>
      <c r="E45" s="33">
        <f>SUM(E4:E44)</f>
        <v>230203900</v>
      </c>
      <c r="F45" s="33">
        <f>SUM(F4:F44)</f>
        <v>1331185800</v>
      </c>
    </row>
    <row r="46" spans="4:6" ht="12.75">
      <c r="D46" s="34"/>
      <c r="E46" s="34"/>
      <c r="F46" s="34"/>
    </row>
    <row r="47" spans="3:6" ht="12.75">
      <c r="C47" s="12" t="s">
        <v>70</v>
      </c>
      <c r="D47" s="35">
        <f>SUBTOTAL(9,D4:D44)</f>
        <v>1100981900</v>
      </c>
      <c r="E47" s="35">
        <f>SUBTOTAL(9,E4:E44)</f>
        <v>230203900</v>
      </c>
      <c r="F47" s="35">
        <f>SUBTOTAL(9,F4:F44)</f>
        <v>1331185800</v>
      </c>
    </row>
    <row r="48" spans="3:6" ht="12.75">
      <c r="C48" s="5" t="s">
        <v>73</v>
      </c>
      <c r="D48" s="34">
        <f>SUMIF($I$1:$I$44,$C48,D$1:D$44)</f>
        <v>1090981900</v>
      </c>
      <c r="E48" s="34">
        <f>SUMIF($I$1:$I$44,$C48,E$1:E$44)</f>
        <v>58703900</v>
      </c>
      <c r="F48" s="34">
        <f>SUMIF($I$1:$I$44,$C48,F$1:F$44)</f>
        <v>1149685800</v>
      </c>
    </row>
    <row r="49" spans="3:6" ht="12.75">
      <c r="C49" s="5" t="s">
        <v>74</v>
      </c>
      <c r="D49" s="34">
        <f>SUMIF($I$1:$I$44,$C49,D$1:D$44)-D50</f>
        <v>10000000</v>
      </c>
      <c r="E49" s="34">
        <f>SUMIF($I$1:$I$44,$C49,E$1:E$44)-E50</f>
        <v>66500000</v>
      </c>
      <c r="F49" s="34">
        <f>SUMIF($I$1:$I$44,$C49,F$1:F$44)-F50</f>
        <v>76500000</v>
      </c>
    </row>
    <row r="50" spans="3:6" ht="12.75">
      <c r="C50" s="5" t="s">
        <v>81</v>
      </c>
      <c r="D50" s="36">
        <f>D24+D25+D26</f>
        <v>0</v>
      </c>
      <c r="E50" s="36">
        <f>E24+E25+E26</f>
        <v>105000000</v>
      </c>
      <c r="F50" s="36">
        <f>F24+F25+F26</f>
        <v>105000000</v>
      </c>
    </row>
  </sheetData>
  <sheetProtection/>
  <autoFilter ref="A3:K49">
    <sortState ref="A4:K50">
      <sortCondition sortBy="value" ref="A4:A50"/>
    </sortState>
  </autoFilter>
  <printOptions/>
  <pageMargins left="0.5" right="0.5" top="0.5" bottom="0.5" header="0.3" footer="0.3"/>
  <pageSetup fitToHeight="5" fitToWidth="1" horizontalDpi="600" verticalDpi="600" orientation="landscape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Marc Staley</cp:lastModifiedBy>
  <cp:lastPrinted>2018-02-12T22:12:52Z</cp:lastPrinted>
  <dcterms:created xsi:type="dcterms:W3CDTF">2018-02-12T21:42:09Z</dcterms:created>
  <dcterms:modified xsi:type="dcterms:W3CDTF">2018-02-13T16:33:29Z</dcterms:modified>
  <cp:category/>
  <cp:version/>
  <cp:contentType/>
  <cp:contentStatus/>
</cp:coreProperties>
</file>